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12" tabRatio="846"/>
  </bookViews>
  <sheets>
    <sheet name="人件費総括表(別紙4-1）" sheetId="87" r:id="rId1"/>
    <sheet name="【記入例】人件費総括表(別紙4-1）" sheetId="66" r:id="rId2"/>
    <sheet name="時間単価" sheetId="12" r:id="rId3"/>
  </sheets>
  <definedNames>
    <definedName name="_xlnm.Print_Area" localSheetId="2">時間単価!$A$1:$A$2</definedName>
    <definedName name="_xlnm.Print_Titles" localSheetId="2">時間単価!$3:$3</definedName>
  </definedNames>
  <calcPr calcId="162913"/>
</workbook>
</file>

<file path=xl/calcChain.xml><?xml version="1.0" encoding="utf-8"?>
<calcChain xmlns="http://schemas.openxmlformats.org/spreadsheetml/2006/main">
  <c r="I7" i="66" l="1"/>
  <c r="I8" i="66"/>
  <c r="I9" i="66"/>
  <c r="I10" i="66"/>
  <c r="I11" i="66"/>
  <c r="I12" i="66"/>
  <c r="I13" i="87" l="1"/>
  <c r="D13" i="87"/>
  <c r="B13" i="87"/>
  <c r="G12" i="87"/>
  <c r="G11" i="87"/>
  <c r="G10" i="87"/>
  <c r="G9" i="87"/>
  <c r="G8" i="87"/>
  <c r="G7" i="87"/>
  <c r="G6" i="87"/>
  <c r="G13" i="87" s="1"/>
  <c r="G10" i="66" l="1"/>
  <c r="G6" i="66" l="1"/>
  <c r="I6" i="66" s="1"/>
  <c r="I13" i="66" s="1"/>
  <c r="G7" i="66"/>
  <c r="B13" i="66" l="1"/>
  <c r="D13" i="66"/>
  <c r="G12" i="66"/>
  <c r="G11" i="66"/>
  <c r="G9" i="66"/>
  <c r="G8" i="66"/>
  <c r="G13" i="66" s="1"/>
</calcChain>
</file>

<file path=xl/sharedStrings.xml><?xml version="1.0" encoding="utf-8"?>
<sst xmlns="http://schemas.openxmlformats.org/spreadsheetml/2006/main" count="134" uniqueCount="26">
  <si>
    <t>円</t>
    <rPh sb="0" eb="1">
      <t>エン</t>
    </rPh>
    <phoneticPr fontId="3"/>
  </si>
  <si>
    <t>時間</t>
    <rPh sb="0" eb="2">
      <t>ジカン</t>
    </rPh>
    <phoneticPr fontId="3"/>
  </si>
  <si>
    <t>報酬月額（給与等）</t>
    <rPh sb="0" eb="2">
      <t>ホウシュウ</t>
    </rPh>
    <rPh sb="2" eb="4">
      <t>ゲツガク</t>
    </rPh>
    <rPh sb="5" eb="7">
      <t>キュウヨ</t>
    </rPh>
    <rPh sb="7" eb="8">
      <t>トウ</t>
    </rPh>
    <phoneticPr fontId="3"/>
  </si>
  <si>
    <t>人件費単価（時給）</t>
    <phoneticPr fontId="3"/>
  </si>
  <si>
    <t>円以上</t>
  </si>
  <si>
    <t>円未満</t>
  </si>
  <si>
    <t>単位：円</t>
  </si>
  <si>
    <t>～</t>
  </si>
  <si>
    <t>企業名：</t>
    <rPh sb="0" eb="2">
      <t>キギョウ</t>
    </rPh>
    <rPh sb="2" eb="3">
      <t>メイ</t>
    </rPh>
    <phoneticPr fontId="3"/>
  </si>
  <si>
    <t>従事者の氏名</t>
    <rPh sb="0" eb="3">
      <t>ジュウジシャ</t>
    </rPh>
    <rPh sb="4" eb="6">
      <t>シメイ</t>
    </rPh>
    <phoneticPr fontId="3"/>
  </si>
  <si>
    <t>時間単価（Ⅱ）</t>
    <rPh sb="0" eb="2">
      <t>ジカン</t>
    </rPh>
    <rPh sb="2" eb="4">
      <t>タンカ</t>
    </rPh>
    <phoneticPr fontId="3"/>
  </si>
  <si>
    <t>作業開始～作業終了</t>
    <rPh sb="0" eb="2">
      <t>サギョウ</t>
    </rPh>
    <rPh sb="2" eb="4">
      <t>カイシ</t>
    </rPh>
    <rPh sb="5" eb="7">
      <t>サギョウ</t>
    </rPh>
    <rPh sb="7" eb="9">
      <t>シュウリョウ</t>
    </rPh>
    <phoneticPr fontId="3"/>
  </si>
  <si>
    <t>備考</t>
    <rPh sb="0" eb="2">
      <t>ビコウ</t>
    </rPh>
    <phoneticPr fontId="3"/>
  </si>
  <si>
    <t>分</t>
    <rPh sb="0" eb="1">
      <t>フン</t>
    </rPh>
    <phoneticPr fontId="3"/>
  </si>
  <si>
    <t>延時間数（Ⅰ）</t>
    <rPh sb="0" eb="1">
      <t>ノ</t>
    </rPh>
    <rPh sb="1" eb="3">
      <t>ジカン</t>
    </rPh>
    <rPh sb="3" eb="4">
      <t>スウ</t>
    </rPh>
    <phoneticPr fontId="3"/>
  </si>
  <si>
    <t>時間給の合計
（Ⅰ）×（Ⅱ）</t>
    <rPh sb="0" eb="2">
      <t>ジカン</t>
    </rPh>
    <rPh sb="2" eb="3">
      <t>キュウ</t>
    </rPh>
    <rPh sb="4" eb="6">
      <t>ゴウケイ</t>
    </rPh>
    <phoneticPr fontId="3"/>
  </si>
  <si>
    <t>助成対象経費</t>
    <rPh sb="0" eb="2">
      <t>ジョセイ</t>
    </rPh>
    <rPh sb="2" eb="4">
      <t>タイショウ</t>
    </rPh>
    <rPh sb="4" eb="6">
      <t>ケイヒ</t>
    </rPh>
    <phoneticPr fontId="3"/>
  </si>
  <si>
    <t>合　　　計</t>
    <rPh sb="0" eb="1">
      <t>ゴウ</t>
    </rPh>
    <rPh sb="4" eb="5">
      <t>ケイ</t>
    </rPh>
    <phoneticPr fontId="3"/>
  </si>
  <si>
    <t>年　　月　　日～　　　年　　月　　日</t>
    <rPh sb="0" eb="1">
      <t>トシ</t>
    </rPh>
    <rPh sb="3" eb="4">
      <t>ツキ</t>
    </rPh>
    <rPh sb="6" eb="7">
      <t>ヒ</t>
    </rPh>
    <rPh sb="11" eb="12">
      <t>トシ</t>
    </rPh>
    <rPh sb="14" eb="15">
      <t>ツキ</t>
    </rPh>
    <rPh sb="17" eb="18">
      <t>ヒ</t>
    </rPh>
    <phoneticPr fontId="3"/>
  </si>
  <si>
    <t>○○○</t>
    <phoneticPr fontId="3"/>
  </si>
  <si>
    <t>△△△</t>
    <phoneticPr fontId="3"/>
  </si>
  <si>
    <t>株式会社　振興公社</t>
    <rPh sb="0" eb="4">
      <t>カブシキガイシャ</t>
    </rPh>
    <rPh sb="5" eb="9">
      <t>シンコウコウシャ</t>
    </rPh>
    <phoneticPr fontId="3"/>
  </si>
  <si>
    <t>（注）様式6号別紙 4-1 直接人件費算定表から氏名ごとにご入力ください</t>
    <rPh sb="3" eb="5">
      <t>ヨウシキ</t>
    </rPh>
    <rPh sb="6" eb="7">
      <t>ゴウ</t>
    </rPh>
    <rPh sb="7" eb="9">
      <t>ベッシ</t>
    </rPh>
    <rPh sb="24" eb="26">
      <t>シメイ</t>
    </rPh>
    <rPh sb="30" eb="32">
      <t>ニュウリョク</t>
    </rPh>
    <phoneticPr fontId="3"/>
  </si>
  <si>
    <t>（注）様式6号別紙 4-1 直接人件費算定表から氏名ごとにご入力ください</t>
    <phoneticPr fontId="3"/>
  </si>
  <si>
    <t>様式第6号（別紙4-1）</t>
    <rPh sb="2" eb="3">
      <t>ダイ</t>
    </rPh>
    <phoneticPr fontId="3"/>
  </si>
  <si>
    <t>直　接　人　件　費　総　括　表（パート・アルバイト分は入力不要）</t>
    <rPh sb="0" eb="1">
      <t>チョク</t>
    </rPh>
    <rPh sb="2" eb="3">
      <t>セツ</t>
    </rPh>
    <rPh sb="4" eb="5">
      <t>ジン</t>
    </rPh>
    <rPh sb="6" eb="7">
      <t>ケン</t>
    </rPh>
    <rPh sb="8" eb="9">
      <t>ヒ</t>
    </rPh>
    <rPh sb="10" eb="11">
      <t>フサ</t>
    </rPh>
    <rPh sb="12" eb="13">
      <t>クク</t>
    </rPh>
    <rPh sb="14" eb="15">
      <t>ヒョウ</t>
    </rPh>
    <rPh sb="25" eb="26">
      <t>ブン</t>
    </rPh>
    <rPh sb="27" eb="31">
      <t>ニュウリョクフヨウ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</si>
</sst>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176" fontId="1" fillId="0" borderId="0" xfId="2" applyNumberFormat="1" applyFont="1" applyProtection="1">
      <alignment vertical="center"/>
    </xf>
    <xf numFmtId="176" fontId="1" fillId="0" borderId="0" xfId="2" applyNumberFormat="1" applyFont="1">
      <alignment vertical="center"/>
    </xf>
    <xf numFmtId="176" fontId="1" fillId="0" borderId="0" xfId="2" applyNumberFormat="1" applyFont="1" applyAlignment="1" applyProtection="1">
      <alignment horizontal="center" vertical="center"/>
    </xf>
    <xf numFmtId="176" fontId="1" fillId="0" borderId="6" xfId="2" applyNumberFormat="1" applyBorder="1" applyAlignment="1" applyProtection="1">
      <alignment horizontal="center" vertical="center" wrapText="1"/>
    </xf>
    <xf numFmtId="176" fontId="1" fillId="0" borderId="0" xfId="2" applyNumberFormat="1" applyFont="1" applyAlignment="1">
      <alignment horizontal="center" vertical="center"/>
    </xf>
    <xf numFmtId="176" fontId="1" fillId="0" borderId="0" xfId="2" applyNumberFormat="1" applyFont="1" applyAlignment="1" applyProtection="1">
      <alignment vertical="center" wrapText="1"/>
    </xf>
    <xf numFmtId="0" fontId="4" fillId="0" borderId="6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left" vertical="center"/>
    </xf>
    <xf numFmtId="176" fontId="1" fillId="0" borderId="0" xfId="2" applyNumberFormat="1" applyFont="1" applyAlignment="1">
      <alignment vertical="center" wrapText="1"/>
    </xf>
    <xf numFmtId="3" fontId="4" fillId="0" borderId="6" xfId="2" applyNumberFormat="1" applyFont="1" applyBorder="1" applyAlignment="1" applyProtection="1">
      <alignment horizontal="center" vertical="center"/>
    </xf>
    <xf numFmtId="177" fontId="4" fillId="0" borderId="6" xfId="2" applyNumberFormat="1" applyFont="1" applyBorder="1" applyAlignment="1" applyProtection="1">
      <alignment horizontal="center" vertical="center"/>
    </xf>
    <xf numFmtId="176" fontId="1" fillId="0" borderId="0" xfId="2" applyNumberFormat="1" applyFont="1" applyAlignment="1" applyProtection="1">
      <alignment horizontal="right" vertical="center" shrinkToFit="1"/>
    </xf>
    <xf numFmtId="3" fontId="4" fillId="0" borderId="6" xfId="2" applyNumberFormat="1" applyFont="1" applyFill="1" applyBorder="1" applyAlignment="1" applyProtection="1">
      <alignment horizontal="center" vertical="center"/>
    </xf>
    <xf numFmtId="177" fontId="4" fillId="0" borderId="6" xfId="2" applyNumberFormat="1" applyFont="1" applyFill="1" applyBorder="1" applyAlignment="1" applyProtection="1">
      <alignment horizontal="center" vertical="center"/>
    </xf>
    <xf numFmtId="0" fontId="1" fillId="0" borderId="6" xfId="2" applyBorder="1" applyProtection="1">
      <alignment vertical="center"/>
    </xf>
    <xf numFmtId="176" fontId="1" fillId="0" borderId="0" xfId="2" applyNumberFormat="1" applyFont="1" applyAlignment="1">
      <alignment horizontal="right" vertical="center" shrinkToFit="1"/>
    </xf>
    <xf numFmtId="0" fontId="7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8" fontId="0" fillId="0" borderId="11" xfId="0" applyNumberFormat="1" applyFont="1" applyBorder="1" applyAlignment="1">
      <alignment horizontal="right" vertical="center"/>
    </xf>
    <xf numFmtId="38" fontId="0" fillId="0" borderId="2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38" fontId="0" fillId="0" borderId="5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2" borderId="2" xfId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vertical="center"/>
      <protection locked="0"/>
    </xf>
    <xf numFmtId="38" fontId="2" fillId="2" borderId="1" xfId="1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0" xfId="2" applyNumberFormat="1" applyFont="1" applyFill="1" applyBorder="1" applyAlignment="1" applyProtection="1">
      <alignment horizontal="right" vertical="center" shrinkToFit="1"/>
    </xf>
    <xf numFmtId="176" fontId="5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 applyAlignment="1">
      <alignment horizontal="right" vertical="center" shrinkToFit="1"/>
    </xf>
    <xf numFmtId="176" fontId="5" fillId="0" borderId="0" xfId="2" applyNumberFormat="1" applyFont="1" applyFill="1" applyBorder="1" applyAlignment="1" applyProtection="1">
      <alignment vertical="center" shrinkToFit="1"/>
    </xf>
    <xf numFmtId="176" fontId="5" fillId="0" borderId="0" xfId="2" applyNumberFormat="1" applyFont="1" applyFill="1" applyBorder="1" applyAlignment="1" applyProtection="1">
      <alignment vertical="center" wrapText="1" shrinkToFit="1"/>
    </xf>
    <xf numFmtId="49" fontId="5" fillId="0" borderId="0" xfId="2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" fillId="0" borderId="6" xfId="2" applyNumberFormat="1" applyBorder="1" applyAlignment="1" applyProtection="1">
      <alignment horizontal="center" vertical="center"/>
    </xf>
    <xf numFmtId="176" fontId="1" fillId="0" borderId="6" xfId="2" applyNumberFormat="1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1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  <diagonal style="thin">
          <color indexed="64"/>
        </diagon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6" formatCode="#,##0;[Red]\-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numFmt numFmtId="176" formatCode="#,##0_ "/>
      <fill>
        <patternFill patternType="solid">
          <fgColor indexed="64"/>
          <bgColor theme="8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scheme val="none"/>
      </font>
      <numFmt numFmtId="176" formatCode="#,##0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テーブル スタイル 1" pivot="0" count="1">
      <tableStyleElement type="wholeTable" dxfId="76"/>
    </tableStyle>
  </tableStyles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810383</xdr:colOff>
      <xdr:row>0</xdr:row>
      <xdr:rowOff>186267</xdr:rowOff>
    </xdr:from>
    <xdr:to>
      <xdr:col>12</xdr:col>
      <xdr:colOff>429383</xdr:colOff>
      <xdr:row>2</xdr:row>
      <xdr:rowOff>318347</xdr:rowOff>
    </xdr:to>
    <xdr:sp macro="" textlink="">
      <xdr:nvSpPr>
        <xdr:cNvPr id="3" name="Text Box 29"/>
        <xdr:cNvSpPr txBox="1">
          <a:spLocks noChangeArrowheads="1"/>
        </xdr:cNvSpPr>
      </xdr:nvSpPr>
      <xdr:spPr bwMode="auto">
        <a:xfrm>
          <a:off x="8212669" y="186267"/>
          <a:ext cx="2819400" cy="643709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青の箇所のみご入力ください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118533</xdr:colOff>
      <xdr:row>3</xdr:row>
      <xdr:rowOff>194734</xdr:rowOff>
    </xdr:from>
    <xdr:to>
      <xdr:col>0</xdr:col>
      <xdr:colOff>1625600</xdr:colOff>
      <xdr:row>12</xdr:row>
      <xdr:rowOff>50800</xdr:rowOff>
    </xdr:to>
    <xdr:sp macro="" textlink="">
      <xdr:nvSpPr>
        <xdr:cNvPr id="2" name="角丸四角形 1"/>
        <xdr:cNvSpPr/>
      </xdr:nvSpPr>
      <xdr:spPr>
        <a:xfrm>
          <a:off x="118533" y="1126067"/>
          <a:ext cx="1507067" cy="38608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74990</xdr:colOff>
      <xdr:row>3</xdr:row>
      <xdr:rowOff>179009</xdr:rowOff>
    </xdr:from>
    <xdr:to>
      <xdr:col>4</xdr:col>
      <xdr:colOff>308429</xdr:colOff>
      <xdr:row>12</xdr:row>
      <xdr:rowOff>39430</xdr:rowOff>
    </xdr:to>
    <xdr:sp macro="" textlink="">
      <xdr:nvSpPr>
        <xdr:cNvPr id="4" name="角丸四角形 3"/>
        <xdr:cNvSpPr/>
      </xdr:nvSpPr>
      <xdr:spPr>
        <a:xfrm>
          <a:off x="1792030" y="1103569"/>
          <a:ext cx="1513599" cy="389394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107647</xdr:colOff>
      <xdr:row>3</xdr:row>
      <xdr:rowOff>200781</xdr:rowOff>
    </xdr:from>
    <xdr:to>
      <xdr:col>10</xdr:col>
      <xdr:colOff>2369128</xdr:colOff>
      <xdr:row>12</xdr:row>
      <xdr:rowOff>56847</xdr:rowOff>
    </xdr:to>
    <xdr:sp macro="" textlink="">
      <xdr:nvSpPr>
        <xdr:cNvPr id="6" name="角丸四角形 5"/>
        <xdr:cNvSpPr/>
      </xdr:nvSpPr>
      <xdr:spPr>
        <a:xfrm>
          <a:off x="7381283" y="1129036"/>
          <a:ext cx="2261481" cy="383232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262247</xdr:colOff>
      <xdr:row>14</xdr:row>
      <xdr:rowOff>11874</xdr:rowOff>
    </xdr:from>
    <xdr:to>
      <xdr:col>5</xdr:col>
      <xdr:colOff>87087</xdr:colOff>
      <xdr:row>20</xdr:row>
      <xdr:rowOff>39584</xdr:rowOff>
    </xdr:to>
    <xdr:sp macro="" textlink="">
      <xdr:nvSpPr>
        <xdr:cNvPr id="7" name="四角形吹き出し 6"/>
        <xdr:cNvSpPr/>
      </xdr:nvSpPr>
      <xdr:spPr>
        <a:xfrm>
          <a:off x="1982190" y="5541817"/>
          <a:ext cx="1490354" cy="1007424"/>
        </a:xfrm>
        <a:prstGeom prst="wedgeRectCallout">
          <a:avLst>
            <a:gd name="adj1" fmla="val -24126"/>
            <a:gd name="adj2" fmla="val -1052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様式第６号別紙４－２直接人件費算定表の従事時間の合計をご入力ください</a:t>
          </a:r>
        </a:p>
      </xdr:txBody>
    </xdr:sp>
    <xdr:clientData/>
  </xdr:twoCellAnchor>
  <xdr:twoCellAnchor>
    <xdr:from>
      <xdr:col>0</xdr:col>
      <xdr:colOff>153389</xdr:colOff>
      <xdr:row>14</xdr:row>
      <xdr:rowOff>989</xdr:rowOff>
    </xdr:from>
    <xdr:to>
      <xdr:col>1</xdr:col>
      <xdr:colOff>43543</xdr:colOff>
      <xdr:row>20</xdr:row>
      <xdr:rowOff>28699</xdr:rowOff>
    </xdr:to>
    <xdr:sp macro="" textlink="">
      <xdr:nvSpPr>
        <xdr:cNvPr id="10" name="四角形吹き出し 9"/>
        <xdr:cNvSpPr/>
      </xdr:nvSpPr>
      <xdr:spPr>
        <a:xfrm>
          <a:off x="153389" y="5530932"/>
          <a:ext cx="1610097" cy="1007424"/>
        </a:xfrm>
        <a:prstGeom prst="wedgeRectCallout">
          <a:avLst>
            <a:gd name="adj1" fmla="val -24126"/>
            <a:gd name="adj2" fmla="val -1052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従事者ごとに様式第６号別紙４－２直接人件費算定表からご入力ください</a:t>
          </a:r>
        </a:p>
      </xdr:txBody>
    </xdr:sp>
    <xdr:clientData/>
  </xdr:twoCellAnchor>
  <xdr:twoCellAnchor>
    <xdr:from>
      <xdr:col>10</xdr:col>
      <xdr:colOff>741217</xdr:colOff>
      <xdr:row>14</xdr:row>
      <xdr:rowOff>77190</xdr:rowOff>
    </xdr:from>
    <xdr:to>
      <xdr:col>11</xdr:col>
      <xdr:colOff>165264</xdr:colOff>
      <xdr:row>20</xdr:row>
      <xdr:rowOff>104900</xdr:rowOff>
    </xdr:to>
    <xdr:sp macro="" textlink="">
      <xdr:nvSpPr>
        <xdr:cNvPr id="11" name="四角形吹き出し 10"/>
        <xdr:cNvSpPr/>
      </xdr:nvSpPr>
      <xdr:spPr>
        <a:xfrm>
          <a:off x="7980217" y="5607133"/>
          <a:ext cx="1873333" cy="1007424"/>
        </a:xfrm>
        <a:prstGeom prst="wedgeRectCallout">
          <a:avLst>
            <a:gd name="adj1" fmla="val -24126"/>
            <a:gd name="adj2" fmla="val -1052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本助成事業への従事開始年月日、終了年月日をご入力ください</a:t>
          </a:r>
        </a:p>
      </xdr:txBody>
    </xdr:sp>
    <xdr:clientData/>
  </xdr:twoCellAnchor>
  <xdr:twoCellAnchor>
    <xdr:from>
      <xdr:col>5</xdr:col>
      <xdr:colOff>30723</xdr:colOff>
      <xdr:row>3</xdr:row>
      <xdr:rowOff>182880</xdr:rowOff>
    </xdr:from>
    <xdr:to>
      <xdr:col>6</xdr:col>
      <xdr:colOff>10160</xdr:colOff>
      <xdr:row>12</xdr:row>
      <xdr:rowOff>40881</xdr:rowOff>
    </xdr:to>
    <xdr:sp macro="" textlink="">
      <xdr:nvSpPr>
        <xdr:cNvPr id="12" name="角丸四角形 11"/>
        <xdr:cNvSpPr/>
      </xdr:nvSpPr>
      <xdr:spPr>
        <a:xfrm>
          <a:off x="3414003" y="1107440"/>
          <a:ext cx="985277" cy="389152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338447</xdr:colOff>
      <xdr:row>14</xdr:row>
      <xdr:rowOff>33646</xdr:rowOff>
    </xdr:from>
    <xdr:to>
      <xdr:col>6</xdr:col>
      <xdr:colOff>827315</xdr:colOff>
      <xdr:row>20</xdr:row>
      <xdr:rowOff>61356</xdr:rowOff>
    </xdr:to>
    <xdr:sp macro="" textlink="">
      <xdr:nvSpPr>
        <xdr:cNvPr id="13" name="四角形吹き出し 12"/>
        <xdr:cNvSpPr/>
      </xdr:nvSpPr>
      <xdr:spPr>
        <a:xfrm>
          <a:off x="3723904" y="5563589"/>
          <a:ext cx="1490354" cy="1007424"/>
        </a:xfrm>
        <a:prstGeom prst="wedgeRectCallout">
          <a:avLst>
            <a:gd name="adj1" fmla="val -24126"/>
            <a:gd name="adj2" fmla="val -1052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様式第６号別紙４－２の直接人件費算定表より算出さ</a:t>
          </a:r>
          <a:r>
            <a:rPr kumimoji="1" lang="en-US" altLang="ja-JP" sz="1100"/>
            <a:t>f</a:t>
          </a:r>
          <a:r>
            <a:rPr kumimoji="1" lang="ja-JP" altLang="en-US" sz="1100"/>
            <a:t>れた時給をご選択ください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直接人件費総括表3" displayName="直接人件費総括表3" ref="A6:L13" headerRowCount="0" totalsRowCount="1" headerRowBorderDxfId="75" tableBorderDxfId="74">
  <tableColumns count="12">
    <tableColumn id="1" name="列1" totalsRowLabel="合　　　計" headerRowDxfId="73" dataDxfId="72" totalsRowDxfId="11"/>
    <tableColumn id="3" name="列3" totalsRowFunction="custom" headerRowDxfId="71" dataDxfId="70" totalsRowDxfId="10" headerRowCellStyle="桁区切り" dataCellStyle="桁区切り">
      <totalsRowFormula>SUBTOTAL(109,直接人件費総括表3[列3])
  +ROUNDDOWN(SUBTOTAL(109,直接人件費総括表3[列5])/60,0)</totalsRowFormula>
    </tableColumn>
    <tableColumn id="4" name="列4" totalsRowLabel="時間" headerRowDxfId="69" dataDxfId="68" totalsRowDxfId="9"/>
    <tableColumn id="5" name="列5" totalsRowFunction="custom" headerRowDxfId="67" dataDxfId="66" totalsRowDxfId="8" headerRowCellStyle="桁区切り" dataCellStyle="桁区切り">
      <totalsRowFormula>IF(SUBTOTAL(109,直接人件費総括表3[列5])&gt;=60,
     MOD(SUBTOTAL(109,直接人件費総括表3[列5]),60),
     SUBTOTAL(109,直接人件費総括表3[列5]))</totalsRowFormula>
    </tableColumn>
    <tableColumn id="6" name="列6" totalsRowLabel="分" headerRowDxfId="65" dataDxfId="64" totalsRowDxfId="7"/>
    <tableColumn id="7" name="列7" headerRowDxfId="63" dataDxfId="62" totalsRowDxfId="6"/>
    <tableColumn id="8" name="列8" totalsRowFunction="sum" headerRowDxfId="61" dataDxfId="60" totalsRowDxfId="5">
      <calculatedColumnFormula>(B6*F6)+(D6*F6/60)</calculatedColumnFormula>
    </tableColumn>
    <tableColumn id="9" name="列9" totalsRowLabel="円" headerRowDxfId="59" dataDxfId="58" totalsRowDxfId="4"/>
    <tableColumn id="12" name="列12" totalsRowFunction="sum" headerRowDxfId="57" dataDxfId="56" totalsRowDxfId="3" dataCellStyle="桁区切り"/>
    <tableColumn id="2" name="列2" totalsRowLabel="円" headerRowDxfId="55" dataDxfId="54" totalsRowDxfId="2"/>
    <tableColumn id="10" name="列10" headerRowDxfId="53" dataDxfId="52" totalsRowDxfId="1"/>
    <tableColumn id="11" name="列11" headerRowDxfId="51" dataDxfId="50" totalsRowDxfId="0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1" name="直接人件費総括表" displayName="直接人件費総括表" ref="A6:L13" headerRowCount="0" totalsRowCount="1" headerRowBorderDxfId="49" tableBorderDxfId="48">
  <tableColumns count="12">
    <tableColumn id="1" name="列1" totalsRowLabel="合　　　計" headerRowDxfId="47" dataDxfId="46" totalsRowDxfId="45"/>
    <tableColumn id="3" name="列3" totalsRowFunction="custom" headerRowDxfId="44" dataDxfId="43" totalsRowDxfId="42" headerRowCellStyle="桁区切り" dataCellStyle="桁区切り">
      <totalsRowFormula>SUBTOTAL(109,直接人件費総括表[列3])
  +ROUNDDOWN(SUBTOTAL(109,直接人件費総括表[列5])/60,0)</totalsRowFormula>
    </tableColumn>
    <tableColumn id="4" name="列4" totalsRowLabel="時間" headerRowDxfId="41" dataDxfId="40" totalsRowDxfId="39"/>
    <tableColumn id="5" name="列5" totalsRowFunction="custom" headerRowDxfId="38" dataDxfId="37" totalsRowDxfId="36" headerRowCellStyle="桁区切り" dataCellStyle="桁区切り">
      <totalsRowFormula>IF(SUBTOTAL(109,直接人件費総括表[列5])&gt;=60,
     MOD(SUBTOTAL(109,直接人件費総括表[列5]),60),
     SUBTOTAL(109,直接人件費総括表[列5]))</totalsRowFormula>
    </tableColumn>
    <tableColumn id="6" name="列6" totalsRowLabel="分" headerRowDxfId="35" dataDxfId="34" totalsRowDxfId="33"/>
    <tableColumn id="7" name="列7" headerRowDxfId="32" dataDxfId="31" totalsRowDxfId="30"/>
    <tableColumn id="8" name="列8" totalsRowFunction="sum" headerRowDxfId="29" dataDxfId="28" totalsRowDxfId="27">
      <calculatedColumnFormula>(B6*F6)+(D6*F6/60)</calculatedColumnFormula>
    </tableColumn>
    <tableColumn id="9" name="列9" totalsRowLabel="円" headerRowDxfId="26" dataDxfId="25" totalsRowDxfId="24"/>
    <tableColumn id="12" name="列12" totalsRowFunction="sum" headerRowDxfId="23" dataDxfId="22" totalsRowDxfId="21" dataCellStyle="桁区切り">
      <calculatedColumnFormula>直接人件費総括表[[#This Row],[列8]]</calculatedColumnFormula>
    </tableColumn>
    <tableColumn id="2" name="列2" totalsRowLabel="円" headerRowDxfId="20" dataDxfId="19" totalsRowDxfId="18"/>
    <tableColumn id="10" name="列10" headerRowDxfId="17" dataDxfId="16" totalsRowDxfId="15"/>
    <tableColumn id="11" name="列11" headerRowDxfId="14" dataDxfId="13" totalsRowDxfId="12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31"/>
  <sheetViews>
    <sheetView showGridLines="0" tabSelected="1" view="pageBreakPreview" zoomScale="70" zoomScaleNormal="100" zoomScaleSheetLayoutView="70" workbookViewId="0">
      <selection activeCell="B7" sqref="B7"/>
    </sheetView>
  </sheetViews>
  <sheetFormatPr defaultRowHeight="13.2" x14ac:dyDescent="0.2"/>
  <cols>
    <col min="1" max="1" width="25" customWidth="1"/>
    <col min="2" max="4" width="6.21875" customWidth="1"/>
    <col min="5" max="5" width="5.6640625" customWidth="1"/>
    <col min="6" max="6" width="14.77734375" bestFit="1" customWidth="1"/>
    <col min="7" max="7" width="15.6640625" customWidth="1"/>
    <col min="8" max="8" width="6.21875" customWidth="1"/>
    <col min="9" max="9" width="15.6640625" customWidth="1"/>
    <col min="10" max="10" width="6.21875" customWidth="1"/>
    <col min="11" max="11" width="35.77734375" customWidth="1"/>
    <col min="12" max="12" width="11" customWidth="1"/>
  </cols>
  <sheetData>
    <row r="1" spans="1:20" ht="18.75" customHeight="1" x14ac:dyDescent="0.2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22"/>
      <c r="N1" s="22"/>
      <c r="O1" s="22"/>
      <c r="P1" s="22"/>
      <c r="Q1" s="22"/>
      <c r="R1" s="22"/>
      <c r="S1" s="22"/>
      <c r="T1" s="22"/>
    </row>
    <row r="2" spans="1:20" ht="21.75" customHeight="1" x14ac:dyDescent="0.2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22"/>
      <c r="N2" s="22"/>
      <c r="O2" s="22"/>
      <c r="P2" s="22"/>
      <c r="Q2" s="22"/>
      <c r="R2" s="22"/>
      <c r="S2" s="22"/>
      <c r="T2" s="22"/>
    </row>
    <row r="3" spans="1:20" ht="33" customHeight="1" thickBot="1" x14ac:dyDescent="0.25">
      <c r="A3" s="21" t="s">
        <v>8</v>
      </c>
      <c r="B3" s="57"/>
      <c r="C3" s="57"/>
      <c r="D3" s="57"/>
      <c r="E3" s="57"/>
      <c r="F3" s="57"/>
      <c r="G3" s="23"/>
      <c r="H3" s="17"/>
      <c r="I3" s="17"/>
      <c r="J3" s="17"/>
      <c r="K3" s="17"/>
      <c r="L3" s="22"/>
      <c r="M3" s="22"/>
      <c r="N3" s="22"/>
      <c r="O3" s="22"/>
      <c r="P3" s="22"/>
      <c r="Q3" s="22"/>
      <c r="R3" s="22"/>
      <c r="S3" s="22"/>
      <c r="T3" s="22"/>
    </row>
    <row r="4" spans="1:20" ht="17.2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37.5" customHeight="1" x14ac:dyDescent="0.2">
      <c r="A5" s="46" t="s">
        <v>9</v>
      </c>
      <c r="B5" s="58" t="s">
        <v>14</v>
      </c>
      <c r="C5" s="59"/>
      <c r="D5" s="59"/>
      <c r="E5" s="60"/>
      <c r="F5" s="25" t="s">
        <v>10</v>
      </c>
      <c r="G5" s="61" t="s">
        <v>15</v>
      </c>
      <c r="H5" s="62"/>
      <c r="I5" s="63" t="s">
        <v>16</v>
      </c>
      <c r="J5" s="62"/>
      <c r="K5" s="48" t="s">
        <v>11</v>
      </c>
      <c r="L5" s="25" t="s">
        <v>12</v>
      </c>
      <c r="M5" s="22"/>
      <c r="N5" s="22"/>
      <c r="O5" s="22"/>
      <c r="P5" s="22"/>
      <c r="Q5" s="22"/>
      <c r="R5" s="22"/>
      <c r="S5" s="22"/>
      <c r="T5" s="22"/>
    </row>
    <row r="6" spans="1:20" ht="37.5" customHeight="1" x14ac:dyDescent="0.2">
      <c r="A6" s="40"/>
      <c r="B6" s="41"/>
      <c r="C6" s="27" t="s">
        <v>1</v>
      </c>
      <c r="D6" s="42"/>
      <c r="E6" s="28" t="s">
        <v>13</v>
      </c>
      <c r="F6" s="43"/>
      <c r="G6" s="29">
        <f>(B6*F6)+(D6*F6/60)</f>
        <v>0</v>
      </c>
      <c r="H6" s="30" t="s">
        <v>0</v>
      </c>
      <c r="I6" s="44"/>
      <c r="J6" s="31" t="s">
        <v>0</v>
      </c>
      <c r="K6" s="45" t="s">
        <v>18</v>
      </c>
      <c r="L6" s="30"/>
      <c r="M6" s="22"/>
      <c r="N6" s="22"/>
      <c r="O6" s="22"/>
      <c r="P6" s="22"/>
      <c r="Q6" s="22"/>
      <c r="R6" s="22"/>
      <c r="S6" s="22"/>
      <c r="T6" s="22"/>
    </row>
    <row r="7" spans="1:20" ht="37.5" customHeight="1" x14ac:dyDescent="0.2">
      <c r="A7" s="40"/>
      <c r="B7" s="41"/>
      <c r="C7" s="27" t="s">
        <v>1</v>
      </c>
      <c r="D7" s="42"/>
      <c r="E7" s="28" t="s">
        <v>13</v>
      </c>
      <c r="F7" s="43"/>
      <c r="G7" s="29">
        <f>(B7*F7)+(D7*F7/60)</f>
        <v>0</v>
      </c>
      <c r="H7" s="30" t="s">
        <v>0</v>
      </c>
      <c r="I7" s="44"/>
      <c r="J7" s="31" t="s">
        <v>0</v>
      </c>
      <c r="K7" s="45" t="s">
        <v>18</v>
      </c>
      <c r="L7" s="30"/>
      <c r="M7" s="22"/>
      <c r="N7" s="22"/>
      <c r="O7" s="22"/>
      <c r="P7" s="22"/>
      <c r="Q7" s="22"/>
      <c r="R7" s="22"/>
      <c r="S7" s="22"/>
      <c r="T7" s="22"/>
    </row>
    <row r="8" spans="1:20" ht="37.5" customHeight="1" x14ac:dyDescent="0.2">
      <c r="A8" s="40"/>
      <c r="B8" s="41"/>
      <c r="C8" s="27" t="s">
        <v>1</v>
      </c>
      <c r="D8" s="42"/>
      <c r="E8" s="28" t="s">
        <v>13</v>
      </c>
      <c r="F8" s="43"/>
      <c r="G8" s="29">
        <f t="shared" ref="G8:G12" si="0">(B8*F8)+(D8*F8/60)</f>
        <v>0</v>
      </c>
      <c r="H8" s="30" t="s">
        <v>0</v>
      </c>
      <c r="I8" s="44"/>
      <c r="J8" s="31" t="s">
        <v>0</v>
      </c>
      <c r="K8" s="45" t="s">
        <v>18</v>
      </c>
      <c r="L8" s="30"/>
      <c r="M8" s="22"/>
      <c r="N8" s="22"/>
      <c r="O8" s="22"/>
      <c r="P8" s="22"/>
      <c r="Q8" s="22"/>
      <c r="R8" s="22"/>
      <c r="S8" s="22"/>
      <c r="T8" s="22"/>
    </row>
    <row r="9" spans="1:20" ht="37.5" customHeight="1" x14ac:dyDescent="0.2">
      <c r="A9" s="40"/>
      <c r="B9" s="41"/>
      <c r="C9" s="27" t="s">
        <v>1</v>
      </c>
      <c r="D9" s="42"/>
      <c r="E9" s="28" t="s">
        <v>13</v>
      </c>
      <c r="F9" s="43"/>
      <c r="G9" s="29">
        <f t="shared" si="0"/>
        <v>0</v>
      </c>
      <c r="H9" s="30" t="s">
        <v>0</v>
      </c>
      <c r="I9" s="44"/>
      <c r="J9" s="31" t="s">
        <v>0</v>
      </c>
      <c r="K9" s="45" t="s">
        <v>18</v>
      </c>
      <c r="L9" s="30"/>
      <c r="M9" s="22"/>
      <c r="N9" s="22"/>
      <c r="O9" s="22"/>
      <c r="P9" s="22"/>
      <c r="Q9" s="22"/>
      <c r="R9" s="22"/>
      <c r="S9" s="22"/>
      <c r="T9" s="22"/>
    </row>
    <row r="10" spans="1:20" ht="37.5" customHeight="1" x14ac:dyDescent="0.2">
      <c r="A10" s="40"/>
      <c r="B10" s="41"/>
      <c r="C10" s="27" t="s">
        <v>1</v>
      </c>
      <c r="D10" s="42"/>
      <c r="E10" s="28" t="s">
        <v>13</v>
      </c>
      <c r="F10" s="43"/>
      <c r="G10" s="29">
        <f>(B10*F10)+(D10*F10/60)</f>
        <v>0</v>
      </c>
      <c r="H10" s="30" t="s">
        <v>0</v>
      </c>
      <c r="I10" s="44"/>
      <c r="J10" s="31" t="s">
        <v>0</v>
      </c>
      <c r="K10" s="45" t="s">
        <v>18</v>
      </c>
      <c r="L10" s="30"/>
      <c r="M10" s="22"/>
      <c r="N10" s="22"/>
      <c r="O10" s="22"/>
      <c r="P10" s="22"/>
      <c r="Q10" s="22"/>
      <c r="R10" s="22"/>
      <c r="S10" s="22"/>
      <c r="T10" s="22"/>
    </row>
    <row r="11" spans="1:20" ht="37.5" customHeight="1" x14ac:dyDescent="0.2">
      <c r="A11" s="40"/>
      <c r="B11" s="41"/>
      <c r="C11" s="27" t="s">
        <v>1</v>
      </c>
      <c r="D11" s="42"/>
      <c r="E11" s="28" t="s">
        <v>13</v>
      </c>
      <c r="F11" s="43"/>
      <c r="G11" s="29">
        <f t="shared" si="0"/>
        <v>0</v>
      </c>
      <c r="H11" s="30" t="s">
        <v>0</v>
      </c>
      <c r="I11" s="44"/>
      <c r="J11" s="31" t="s">
        <v>0</v>
      </c>
      <c r="K11" s="45" t="s">
        <v>18</v>
      </c>
      <c r="L11" s="30"/>
      <c r="M11" s="22"/>
      <c r="N11" s="22"/>
      <c r="O11" s="22"/>
      <c r="P11" s="22"/>
      <c r="Q11" s="22"/>
      <c r="R11" s="22"/>
      <c r="S11" s="22"/>
      <c r="T11" s="22"/>
    </row>
    <row r="12" spans="1:20" ht="37.5" customHeight="1" thickBot="1" x14ac:dyDescent="0.25">
      <c r="A12" s="40"/>
      <c r="B12" s="41"/>
      <c r="C12" s="27" t="s">
        <v>1</v>
      </c>
      <c r="D12" s="42"/>
      <c r="E12" s="28" t="s">
        <v>13</v>
      </c>
      <c r="F12" s="43"/>
      <c r="G12" s="29">
        <f t="shared" si="0"/>
        <v>0</v>
      </c>
      <c r="H12" s="32" t="s">
        <v>0</v>
      </c>
      <c r="I12" s="44"/>
      <c r="J12" s="33" t="s">
        <v>0</v>
      </c>
      <c r="K12" s="45" t="s">
        <v>18</v>
      </c>
      <c r="L12" s="30"/>
      <c r="M12" s="22"/>
      <c r="N12" s="22"/>
      <c r="O12" s="22"/>
      <c r="P12" s="22"/>
      <c r="Q12" s="22"/>
      <c r="R12" s="22"/>
      <c r="S12" s="22"/>
      <c r="T12" s="22"/>
    </row>
    <row r="13" spans="1:20" ht="37.5" customHeight="1" thickBot="1" x14ac:dyDescent="0.25">
      <c r="A13" s="47" t="s">
        <v>17</v>
      </c>
      <c r="B13" s="34">
        <f>SUBTOTAL(109,直接人件費総括表3[列3])
  +ROUNDDOWN(SUBTOTAL(109,直接人件費総括表3[列5])/60,0)</f>
        <v>0</v>
      </c>
      <c r="C13" s="19" t="s">
        <v>1</v>
      </c>
      <c r="D13" s="35">
        <f>IF(SUBTOTAL(109,直接人件費総括表3[列5])&gt;=60,
     MOD(SUBTOTAL(109,直接人件費総括表3[列5]),60),
     SUBTOTAL(109,直接人件費総括表3[列5]))</f>
        <v>0</v>
      </c>
      <c r="E13" s="20" t="s">
        <v>13</v>
      </c>
      <c r="F13" s="36"/>
      <c r="G13" s="37">
        <f>SUBTOTAL(109,直接人件費総括表3[列8])</f>
        <v>0</v>
      </c>
      <c r="H13" s="18" t="s">
        <v>0</v>
      </c>
      <c r="I13" s="38">
        <f>SUBTOTAL(109,直接人件費総括表3[列12])</f>
        <v>0</v>
      </c>
      <c r="J13" s="18" t="s">
        <v>0</v>
      </c>
      <c r="K13" s="39"/>
      <c r="L13" s="36"/>
      <c r="M13" s="22"/>
      <c r="N13" s="22"/>
      <c r="O13" s="22"/>
      <c r="P13" s="22"/>
      <c r="Q13" s="22"/>
      <c r="R13" s="22"/>
      <c r="S13" s="22"/>
      <c r="T13" s="22"/>
    </row>
    <row r="14" spans="1:2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x14ac:dyDescent="0.2">
      <c r="A15" s="22" t="s">
        <v>23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</sheetData>
  <sheetProtection selectLockedCells="1"/>
  <dataConsolidate/>
  <mergeCells count="6">
    <mergeCell ref="A1:L1"/>
    <mergeCell ref="A2:L2"/>
    <mergeCell ref="B3:F3"/>
    <mergeCell ref="B5:E5"/>
    <mergeCell ref="G5:H5"/>
    <mergeCell ref="I5:J5"/>
  </mergeCells>
  <phoneticPr fontId="3"/>
  <dataValidations count="1">
    <dataValidation type="whole" allowBlank="1" showInputMessage="1" showErrorMessage="1" sqref="D6:D12">
      <formula1>0</formula1>
      <formula2>59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時間単価!$F$5:$F$28</xm:f>
          </x14:formula1>
          <xm:sqref>F12</xm:sqref>
        </x14:dataValidation>
        <x14:dataValidation type="list" allowBlank="1" showInputMessage="1" showErrorMessage="1">
          <x14:formula1>
            <xm:f>時間単価!$F$5:$F$28</xm:f>
          </x14:formula1>
          <xm:sqref>F6</xm:sqref>
        </x14:dataValidation>
        <x14:dataValidation type="list" allowBlank="1" showInputMessage="1" showErrorMessage="1">
          <x14:formula1>
            <xm:f>時間単価!$F$5:$F$28</xm:f>
          </x14:formula1>
          <xm:sqref>F7</xm:sqref>
        </x14:dataValidation>
        <x14:dataValidation type="list" allowBlank="1" showInputMessage="1" showErrorMessage="1">
          <x14:formula1>
            <xm:f>時間単価!$F$5:$F$28</xm:f>
          </x14:formula1>
          <xm:sqref>F8</xm:sqref>
        </x14:dataValidation>
        <x14:dataValidation type="list" allowBlank="1" showInputMessage="1" showErrorMessage="1">
          <x14:formula1>
            <xm:f>時間単価!$F$5:$F$28</xm:f>
          </x14:formula1>
          <xm:sqref>F9</xm:sqref>
        </x14:dataValidation>
        <x14:dataValidation type="list" allowBlank="1" showInputMessage="1" showErrorMessage="1">
          <x14:formula1>
            <xm:f>時間単価!$F$5:$F$28</xm:f>
          </x14:formula1>
          <xm:sqref>F10</xm:sqref>
        </x14:dataValidation>
        <x14:dataValidation type="list" allowBlank="1" showInputMessage="1" showErrorMessage="1">
          <x14:formula1>
            <xm:f>時間単価!$F$5:$F$28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31"/>
  <sheetViews>
    <sheetView showGridLines="0" view="pageBreakPreview" zoomScale="70" zoomScaleNormal="70" zoomScaleSheetLayoutView="70" workbookViewId="0">
      <selection activeCell="C45" sqref="C45"/>
    </sheetView>
  </sheetViews>
  <sheetFormatPr defaultRowHeight="13.2" x14ac:dyDescent="0.2"/>
  <cols>
    <col min="1" max="1" width="25" customWidth="1"/>
    <col min="2" max="4" width="6.21875" customWidth="1"/>
    <col min="5" max="5" width="5.6640625" customWidth="1"/>
    <col min="6" max="6" width="14.6640625" bestFit="1" customWidth="1"/>
    <col min="7" max="7" width="15.6640625" customWidth="1"/>
    <col min="8" max="8" width="6.21875" customWidth="1"/>
    <col min="9" max="9" width="15.6640625" customWidth="1"/>
    <col min="10" max="10" width="6.21875" customWidth="1"/>
    <col min="11" max="11" width="35.77734375" customWidth="1"/>
    <col min="12" max="12" width="11" customWidth="1"/>
  </cols>
  <sheetData>
    <row r="1" spans="1:20" ht="18.75" customHeight="1" x14ac:dyDescent="0.2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22"/>
      <c r="N1" s="22"/>
      <c r="O1" s="22"/>
      <c r="P1" s="22"/>
      <c r="Q1" s="22"/>
      <c r="R1" s="22"/>
      <c r="S1" s="22"/>
      <c r="T1" s="22"/>
    </row>
    <row r="2" spans="1:20" ht="21.75" customHeight="1" x14ac:dyDescent="0.2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22"/>
      <c r="N2" s="22"/>
      <c r="O2" s="22"/>
      <c r="P2" s="22"/>
      <c r="Q2" s="22"/>
      <c r="R2" s="22"/>
      <c r="S2" s="22"/>
      <c r="T2" s="22"/>
    </row>
    <row r="3" spans="1:20" ht="33" customHeight="1" thickBot="1" x14ac:dyDescent="0.25">
      <c r="A3" s="21" t="s">
        <v>8</v>
      </c>
      <c r="B3" s="57" t="s">
        <v>21</v>
      </c>
      <c r="C3" s="57"/>
      <c r="D3" s="57"/>
      <c r="E3" s="57"/>
      <c r="F3" s="57"/>
      <c r="G3" s="23"/>
      <c r="H3" s="17"/>
      <c r="I3" s="17"/>
      <c r="J3" s="17"/>
      <c r="K3" s="17"/>
      <c r="L3" s="22"/>
      <c r="M3" s="22"/>
      <c r="N3" s="22"/>
      <c r="O3" s="22"/>
      <c r="P3" s="22"/>
      <c r="Q3" s="22"/>
      <c r="R3" s="22"/>
      <c r="S3" s="22"/>
      <c r="T3" s="22"/>
    </row>
    <row r="4" spans="1:20" ht="17.2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37.5" customHeight="1" x14ac:dyDescent="0.2">
      <c r="A5" s="24" t="s">
        <v>9</v>
      </c>
      <c r="B5" s="58" t="s">
        <v>14</v>
      </c>
      <c r="C5" s="59"/>
      <c r="D5" s="59"/>
      <c r="E5" s="60"/>
      <c r="F5" s="25" t="s">
        <v>10</v>
      </c>
      <c r="G5" s="61" t="s">
        <v>15</v>
      </c>
      <c r="H5" s="62"/>
      <c r="I5" s="63" t="s">
        <v>16</v>
      </c>
      <c r="J5" s="62"/>
      <c r="K5" s="26" t="s">
        <v>11</v>
      </c>
      <c r="L5" s="25" t="s">
        <v>12</v>
      </c>
      <c r="M5" s="22"/>
      <c r="N5" s="22"/>
      <c r="O5" s="22"/>
      <c r="P5" s="22"/>
      <c r="Q5" s="22"/>
      <c r="R5" s="22"/>
      <c r="S5" s="22"/>
      <c r="T5" s="22"/>
    </row>
    <row r="6" spans="1:20" ht="37.5" customHeight="1" x14ac:dyDescent="0.2">
      <c r="A6" s="40" t="s">
        <v>19</v>
      </c>
      <c r="B6" s="41">
        <v>150</v>
      </c>
      <c r="C6" s="27" t="s">
        <v>1</v>
      </c>
      <c r="D6" s="42">
        <v>0</v>
      </c>
      <c r="E6" s="28" t="s">
        <v>13</v>
      </c>
      <c r="F6" s="43">
        <v>1550</v>
      </c>
      <c r="G6" s="29">
        <f>(B6*F6)+(D6*F6/60)</f>
        <v>232500</v>
      </c>
      <c r="H6" s="30" t="s">
        <v>0</v>
      </c>
      <c r="I6" s="44">
        <f>直接人件費総括表[[#This Row],[列8]]</f>
        <v>232500</v>
      </c>
      <c r="J6" s="31" t="s">
        <v>0</v>
      </c>
      <c r="K6" s="45" t="s">
        <v>18</v>
      </c>
      <c r="L6" s="30"/>
      <c r="M6" s="22"/>
      <c r="N6" s="22"/>
      <c r="O6" s="22"/>
      <c r="P6" s="22"/>
      <c r="Q6" s="22"/>
      <c r="R6" s="22"/>
      <c r="S6" s="22"/>
      <c r="T6" s="22"/>
    </row>
    <row r="7" spans="1:20" ht="37.5" customHeight="1" x14ac:dyDescent="0.2">
      <c r="A7" s="40" t="s">
        <v>20</v>
      </c>
      <c r="B7" s="41">
        <v>3</v>
      </c>
      <c r="C7" s="27" t="s">
        <v>1</v>
      </c>
      <c r="D7" s="42">
        <v>30</v>
      </c>
      <c r="E7" s="28" t="s">
        <v>13</v>
      </c>
      <c r="F7" s="43">
        <v>1630</v>
      </c>
      <c r="G7" s="29">
        <f>(B7*F7)+(D7*F7/60)</f>
        <v>5705</v>
      </c>
      <c r="H7" s="30" t="s">
        <v>0</v>
      </c>
      <c r="I7" s="44">
        <f>直接人件費総括表[[#This Row],[列8]]</f>
        <v>5705</v>
      </c>
      <c r="J7" s="31" t="s">
        <v>0</v>
      </c>
      <c r="K7" s="45" t="s">
        <v>18</v>
      </c>
      <c r="L7" s="30"/>
      <c r="M7" s="22"/>
      <c r="N7" s="22"/>
      <c r="O7" s="22"/>
      <c r="P7" s="22"/>
      <c r="Q7" s="22"/>
      <c r="R7" s="22"/>
      <c r="S7" s="22"/>
      <c r="T7" s="22"/>
    </row>
    <row r="8" spans="1:20" ht="37.5" customHeight="1" x14ac:dyDescent="0.2">
      <c r="A8" s="40"/>
      <c r="B8" s="41"/>
      <c r="C8" s="27" t="s">
        <v>1</v>
      </c>
      <c r="D8" s="42"/>
      <c r="E8" s="28" t="s">
        <v>13</v>
      </c>
      <c r="F8" s="43"/>
      <c r="G8" s="29">
        <f t="shared" ref="G8:G12" si="0">(B8*F8)+(D8*F8/60)</f>
        <v>0</v>
      </c>
      <c r="H8" s="30" t="s">
        <v>0</v>
      </c>
      <c r="I8" s="44">
        <f>直接人件費総括表[[#This Row],[列8]]</f>
        <v>0</v>
      </c>
      <c r="J8" s="31" t="s">
        <v>0</v>
      </c>
      <c r="K8" s="45" t="s">
        <v>18</v>
      </c>
      <c r="L8" s="30"/>
      <c r="M8" s="22"/>
      <c r="N8" s="22"/>
      <c r="O8" s="22"/>
      <c r="P8" s="22"/>
      <c r="Q8" s="22"/>
      <c r="R8" s="22"/>
      <c r="S8" s="22"/>
      <c r="T8" s="22"/>
    </row>
    <row r="9" spans="1:20" ht="37.5" customHeight="1" x14ac:dyDescent="0.2">
      <c r="A9" s="40"/>
      <c r="B9" s="41"/>
      <c r="C9" s="27" t="s">
        <v>1</v>
      </c>
      <c r="D9" s="42"/>
      <c r="E9" s="28" t="s">
        <v>13</v>
      </c>
      <c r="F9" s="43"/>
      <c r="G9" s="29">
        <f t="shared" si="0"/>
        <v>0</v>
      </c>
      <c r="H9" s="30" t="s">
        <v>0</v>
      </c>
      <c r="I9" s="44">
        <f>直接人件費総括表[[#This Row],[列8]]</f>
        <v>0</v>
      </c>
      <c r="J9" s="31" t="s">
        <v>0</v>
      </c>
      <c r="K9" s="45" t="s">
        <v>18</v>
      </c>
      <c r="L9" s="30"/>
      <c r="M9" s="22"/>
      <c r="N9" s="22"/>
      <c r="O9" s="22"/>
      <c r="P9" s="22"/>
      <c r="Q9" s="22"/>
      <c r="R9" s="22"/>
      <c r="S9" s="22"/>
      <c r="T9" s="22"/>
    </row>
    <row r="10" spans="1:20" ht="37.5" customHeight="1" x14ac:dyDescent="0.2">
      <c r="A10" s="40"/>
      <c r="B10" s="41"/>
      <c r="C10" s="27" t="s">
        <v>1</v>
      </c>
      <c r="D10" s="42"/>
      <c r="E10" s="28" t="s">
        <v>13</v>
      </c>
      <c r="F10" s="43"/>
      <c r="G10" s="29">
        <f>(B10*F10)+(D10*F10/60)</f>
        <v>0</v>
      </c>
      <c r="H10" s="30" t="s">
        <v>0</v>
      </c>
      <c r="I10" s="44">
        <f>直接人件費総括表[[#This Row],[列8]]</f>
        <v>0</v>
      </c>
      <c r="J10" s="31" t="s">
        <v>0</v>
      </c>
      <c r="K10" s="45" t="s">
        <v>18</v>
      </c>
      <c r="L10" s="30"/>
      <c r="M10" s="22"/>
      <c r="N10" s="22"/>
      <c r="O10" s="22"/>
      <c r="P10" s="22"/>
      <c r="Q10" s="22"/>
      <c r="R10" s="22"/>
      <c r="S10" s="22"/>
      <c r="T10" s="22"/>
    </row>
    <row r="11" spans="1:20" ht="37.5" customHeight="1" x14ac:dyDescent="0.2">
      <c r="A11" s="40"/>
      <c r="B11" s="41"/>
      <c r="C11" s="27" t="s">
        <v>1</v>
      </c>
      <c r="D11" s="42"/>
      <c r="E11" s="28" t="s">
        <v>13</v>
      </c>
      <c r="F11" s="43"/>
      <c r="G11" s="29">
        <f t="shared" si="0"/>
        <v>0</v>
      </c>
      <c r="H11" s="30" t="s">
        <v>0</v>
      </c>
      <c r="I11" s="44">
        <f>直接人件費総括表[[#This Row],[列8]]</f>
        <v>0</v>
      </c>
      <c r="J11" s="31" t="s">
        <v>0</v>
      </c>
      <c r="K11" s="45" t="s">
        <v>18</v>
      </c>
      <c r="L11" s="30"/>
      <c r="M11" s="22"/>
      <c r="N11" s="22"/>
      <c r="O11" s="22"/>
      <c r="P11" s="22"/>
      <c r="Q11" s="22"/>
      <c r="R11" s="22"/>
      <c r="S11" s="22"/>
      <c r="T11" s="22"/>
    </row>
    <row r="12" spans="1:20" ht="37.5" customHeight="1" thickBot="1" x14ac:dyDescent="0.25">
      <c r="A12" s="40"/>
      <c r="B12" s="41"/>
      <c r="C12" s="27" t="s">
        <v>1</v>
      </c>
      <c r="D12" s="42"/>
      <c r="E12" s="28" t="s">
        <v>13</v>
      </c>
      <c r="F12" s="43"/>
      <c r="G12" s="29">
        <f t="shared" si="0"/>
        <v>0</v>
      </c>
      <c r="H12" s="32" t="s">
        <v>0</v>
      </c>
      <c r="I12" s="44">
        <f>直接人件費総括表[[#This Row],[列8]]</f>
        <v>0</v>
      </c>
      <c r="J12" s="33" t="s">
        <v>0</v>
      </c>
      <c r="K12" s="45" t="s">
        <v>18</v>
      </c>
      <c r="L12" s="30"/>
      <c r="M12" s="22"/>
      <c r="N12" s="22"/>
      <c r="O12" s="22"/>
      <c r="P12" s="22"/>
      <c r="Q12" s="22"/>
      <c r="R12" s="22"/>
      <c r="S12" s="22"/>
      <c r="T12" s="22"/>
    </row>
    <row r="13" spans="1:20" ht="37.5" customHeight="1" thickBot="1" x14ac:dyDescent="0.25">
      <c r="A13" s="47" t="s">
        <v>17</v>
      </c>
      <c r="B13" s="34">
        <f>SUBTOTAL(109,直接人件費総括表[列3])
  +ROUNDDOWN(SUBTOTAL(109,直接人件費総括表[列5])/60,0)</f>
        <v>153</v>
      </c>
      <c r="C13" s="19" t="s">
        <v>1</v>
      </c>
      <c r="D13" s="35">
        <f>IF(SUBTOTAL(109,直接人件費総括表[列5])&gt;=60,
     MOD(SUBTOTAL(109,直接人件費総括表[列5]),60),
     SUBTOTAL(109,直接人件費総括表[列5]))</f>
        <v>30</v>
      </c>
      <c r="E13" s="20" t="s">
        <v>13</v>
      </c>
      <c r="F13" s="36"/>
      <c r="G13" s="37">
        <f>SUBTOTAL(109,直接人件費総括表[列8])</f>
        <v>238205</v>
      </c>
      <c r="H13" s="18" t="s">
        <v>0</v>
      </c>
      <c r="I13" s="38">
        <f>SUBTOTAL(109,直接人件費総括表[列12])</f>
        <v>238205</v>
      </c>
      <c r="J13" s="18" t="s">
        <v>0</v>
      </c>
      <c r="K13" s="39"/>
      <c r="L13" s="36"/>
      <c r="M13" s="22"/>
      <c r="N13" s="22"/>
      <c r="O13" s="22"/>
      <c r="P13" s="22"/>
      <c r="Q13" s="22"/>
      <c r="R13" s="22"/>
      <c r="S13" s="22"/>
      <c r="T13" s="22"/>
    </row>
    <row r="14" spans="1:20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x14ac:dyDescent="0.2">
      <c r="A15" s="22" t="s">
        <v>22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0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0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0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0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0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</sheetData>
  <sheetProtection selectLockedCells="1"/>
  <dataConsolidate/>
  <mergeCells count="6">
    <mergeCell ref="A1:L1"/>
    <mergeCell ref="A2:L2"/>
    <mergeCell ref="B3:F3"/>
    <mergeCell ref="B5:E5"/>
    <mergeCell ref="G5:H5"/>
    <mergeCell ref="I5:J5"/>
  </mergeCells>
  <phoneticPr fontId="3"/>
  <dataValidations count="1">
    <dataValidation type="whole" allowBlank="1" showInputMessage="1" showErrorMessage="1" sqref="D6:D12">
      <formula1>0</formula1>
      <formula2>59</formula2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5" fitToHeight="0" orientation="landscape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時間単価!$F$5:$F$28</xm:f>
          </x14:formula1>
          <xm:sqref>F6:F12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44"/>
  <sheetViews>
    <sheetView view="pageBreakPreview" topLeftCell="A4" zoomScaleNormal="100" zoomScaleSheetLayoutView="100" workbookViewId="0">
      <selection activeCell="C6" sqref="C6"/>
    </sheetView>
  </sheetViews>
  <sheetFormatPr defaultColWidth="9" defaultRowHeight="20.100000000000001" customHeight="1" x14ac:dyDescent="0.2"/>
  <cols>
    <col min="1" max="1" width="4.21875" style="16" customWidth="1"/>
    <col min="2" max="2" width="5.6640625" style="2" customWidth="1"/>
    <col min="3" max="3" width="9.44140625" style="2" customWidth="1"/>
    <col min="4" max="6" width="9" style="2" customWidth="1"/>
    <col min="7" max="7" width="3.6640625" style="2" customWidth="1"/>
    <col min="8" max="16384" width="9" style="2"/>
  </cols>
  <sheetData>
    <row r="1" spans="1:10" ht="20.100000000000001" customHeight="1" x14ac:dyDescent="0.2">
      <c r="A1" s="50"/>
    </row>
    <row r="2" spans="1:10" ht="20.100000000000001" customHeight="1" x14ac:dyDescent="0.2">
      <c r="A2" s="51"/>
    </row>
    <row r="3" spans="1:10" s="5" customFormat="1" ht="60" customHeight="1" x14ac:dyDescent="0.2">
      <c r="A3" s="53"/>
      <c r="B3" s="3"/>
      <c r="C3" s="64" t="s">
        <v>2</v>
      </c>
      <c r="D3" s="65"/>
      <c r="E3" s="65"/>
      <c r="F3" s="4" t="s">
        <v>3</v>
      </c>
      <c r="G3" s="3"/>
      <c r="H3" s="3"/>
      <c r="I3" s="3"/>
      <c r="J3" s="3"/>
    </row>
    <row r="4" spans="1:10" s="9" customFormat="1" ht="19.5" customHeight="1" x14ac:dyDescent="0.2">
      <c r="A4" s="54"/>
      <c r="B4" s="6"/>
      <c r="C4" s="7" t="s">
        <v>4</v>
      </c>
      <c r="D4" s="8"/>
      <c r="E4" s="7" t="s">
        <v>5</v>
      </c>
      <c r="F4" s="7" t="s">
        <v>6</v>
      </c>
      <c r="G4" s="6"/>
      <c r="H4" s="6"/>
      <c r="I4" s="6"/>
      <c r="J4" s="6"/>
    </row>
    <row r="5" spans="1:10" s="9" customFormat="1" ht="19.5" customHeight="1" x14ac:dyDescent="0.2">
      <c r="A5" s="54"/>
      <c r="B5" s="6"/>
      <c r="C5" s="10"/>
      <c r="D5" s="7" t="s">
        <v>7</v>
      </c>
      <c r="E5" s="10">
        <v>146000</v>
      </c>
      <c r="F5" s="11">
        <v>1160</v>
      </c>
      <c r="G5" s="6"/>
      <c r="H5" s="6"/>
      <c r="I5" s="6"/>
      <c r="J5" s="6"/>
    </row>
    <row r="6" spans="1:10" ht="19.5" customHeight="1" x14ac:dyDescent="0.2">
      <c r="A6" s="54"/>
      <c r="B6" s="1"/>
      <c r="C6" s="10">
        <v>146000</v>
      </c>
      <c r="D6" s="7" t="s">
        <v>7</v>
      </c>
      <c r="E6" s="10">
        <v>155000</v>
      </c>
      <c r="F6" s="11">
        <v>1220</v>
      </c>
      <c r="G6" s="1"/>
      <c r="H6" s="1"/>
      <c r="I6" s="1"/>
      <c r="J6" s="1"/>
    </row>
    <row r="7" spans="1:10" s="9" customFormat="1" ht="19.5" customHeight="1" x14ac:dyDescent="0.2">
      <c r="A7" s="54"/>
      <c r="B7" s="6"/>
      <c r="C7" s="10">
        <v>155000</v>
      </c>
      <c r="D7" s="7" t="s">
        <v>7</v>
      </c>
      <c r="E7" s="10">
        <v>165000</v>
      </c>
      <c r="F7" s="11">
        <v>1310</v>
      </c>
      <c r="G7" s="6"/>
      <c r="H7" s="6"/>
      <c r="I7" s="6"/>
      <c r="J7" s="6"/>
    </row>
    <row r="8" spans="1:10" ht="19.5" customHeight="1" x14ac:dyDescent="0.2">
      <c r="A8" s="54"/>
      <c r="B8" s="1"/>
      <c r="C8" s="10">
        <v>165000</v>
      </c>
      <c r="D8" s="7" t="s">
        <v>7</v>
      </c>
      <c r="E8" s="10">
        <v>175000</v>
      </c>
      <c r="F8" s="11">
        <v>1390</v>
      </c>
      <c r="G8" s="1"/>
      <c r="H8" s="1"/>
      <c r="I8" s="1"/>
      <c r="J8" s="1"/>
    </row>
    <row r="9" spans="1:10" s="9" customFormat="1" ht="19.5" customHeight="1" x14ac:dyDescent="0.2">
      <c r="A9" s="54"/>
      <c r="B9" s="6"/>
      <c r="C9" s="10">
        <v>175000</v>
      </c>
      <c r="D9" s="7" t="s">
        <v>7</v>
      </c>
      <c r="E9" s="10">
        <v>185000</v>
      </c>
      <c r="F9" s="11">
        <v>1470</v>
      </c>
      <c r="G9" s="6"/>
      <c r="H9" s="6"/>
      <c r="I9" s="6"/>
      <c r="J9" s="6"/>
    </row>
    <row r="10" spans="1:10" ht="19.5" customHeight="1" x14ac:dyDescent="0.2">
      <c r="A10" s="54"/>
      <c r="B10" s="1"/>
      <c r="C10" s="10">
        <v>185000</v>
      </c>
      <c r="D10" s="7" t="s">
        <v>7</v>
      </c>
      <c r="E10" s="10">
        <v>195000</v>
      </c>
      <c r="F10" s="11">
        <v>1550</v>
      </c>
      <c r="G10" s="1"/>
      <c r="H10" s="1"/>
      <c r="I10" s="1"/>
      <c r="J10" s="1"/>
    </row>
    <row r="11" spans="1:10" s="9" customFormat="1" ht="19.5" customHeight="1" x14ac:dyDescent="0.2">
      <c r="A11" s="54"/>
      <c r="B11" s="6"/>
      <c r="C11" s="10">
        <v>195000</v>
      </c>
      <c r="D11" s="7" t="s">
        <v>7</v>
      </c>
      <c r="E11" s="10">
        <v>210000</v>
      </c>
      <c r="F11" s="11">
        <v>1630</v>
      </c>
      <c r="G11" s="6"/>
      <c r="H11" s="6"/>
      <c r="I11" s="6"/>
      <c r="J11" s="6"/>
    </row>
    <row r="12" spans="1:10" ht="19.5" customHeight="1" x14ac:dyDescent="0.2">
      <c r="A12" s="54"/>
      <c r="B12" s="1"/>
      <c r="C12" s="10">
        <v>210000</v>
      </c>
      <c r="D12" s="7" t="s">
        <v>7</v>
      </c>
      <c r="E12" s="10">
        <v>230000</v>
      </c>
      <c r="F12" s="11">
        <v>1800</v>
      </c>
      <c r="G12" s="1"/>
      <c r="H12" s="1"/>
      <c r="I12" s="1"/>
      <c r="J12" s="1"/>
    </row>
    <row r="13" spans="1:10" s="9" customFormat="1" ht="19.5" customHeight="1" x14ac:dyDescent="0.2">
      <c r="A13" s="54"/>
      <c r="B13" s="6"/>
      <c r="C13" s="10">
        <v>230000</v>
      </c>
      <c r="D13" s="7" t="s">
        <v>7</v>
      </c>
      <c r="E13" s="10">
        <v>250000</v>
      </c>
      <c r="F13" s="11">
        <v>1960</v>
      </c>
      <c r="G13" s="6"/>
      <c r="H13" s="6"/>
      <c r="I13" s="6"/>
      <c r="J13" s="6"/>
    </row>
    <row r="14" spans="1:10" ht="19.5" customHeight="1" x14ac:dyDescent="0.2">
      <c r="A14" s="54"/>
      <c r="B14" s="1"/>
      <c r="C14" s="10">
        <v>250000</v>
      </c>
      <c r="D14" s="7" t="s">
        <v>7</v>
      </c>
      <c r="E14" s="10">
        <v>270000</v>
      </c>
      <c r="F14" s="11">
        <v>2130</v>
      </c>
      <c r="G14" s="1"/>
      <c r="H14" s="1"/>
      <c r="I14" s="1"/>
      <c r="J14" s="1"/>
    </row>
    <row r="15" spans="1:10" s="9" customFormat="1" ht="19.5" customHeight="1" x14ac:dyDescent="0.2">
      <c r="A15" s="54"/>
      <c r="B15" s="6"/>
      <c r="C15" s="10">
        <v>270000</v>
      </c>
      <c r="D15" s="7" t="s">
        <v>7</v>
      </c>
      <c r="E15" s="10">
        <v>290000</v>
      </c>
      <c r="F15" s="11">
        <v>2290</v>
      </c>
      <c r="G15" s="6"/>
      <c r="H15" s="6"/>
      <c r="I15" s="6"/>
      <c r="J15" s="6"/>
    </row>
    <row r="16" spans="1:10" ht="19.5" customHeight="1" x14ac:dyDescent="0.2">
      <c r="A16" s="54"/>
      <c r="B16" s="1"/>
      <c r="C16" s="10">
        <v>290000</v>
      </c>
      <c r="D16" s="7" t="s">
        <v>7</v>
      </c>
      <c r="E16" s="10">
        <v>310000</v>
      </c>
      <c r="F16" s="11">
        <v>2450</v>
      </c>
      <c r="G16" s="1"/>
      <c r="H16" s="1"/>
      <c r="I16" s="1"/>
      <c r="J16" s="1"/>
    </row>
    <row r="17" spans="1:10" s="9" customFormat="1" ht="19.5" customHeight="1" x14ac:dyDescent="0.2">
      <c r="A17" s="54"/>
      <c r="B17" s="6"/>
      <c r="C17" s="10">
        <v>310000</v>
      </c>
      <c r="D17" s="7" t="s">
        <v>7</v>
      </c>
      <c r="E17" s="10">
        <v>330000</v>
      </c>
      <c r="F17" s="11">
        <v>2620</v>
      </c>
      <c r="G17" s="6"/>
      <c r="H17" s="6"/>
      <c r="I17" s="6"/>
      <c r="J17" s="6"/>
    </row>
    <row r="18" spans="1:10" ht="19.5" customHeight="1" x14ac:dyDescent="0.2">
      <c r="A18" s="54"/>
      <c r="B18" s="1"/>
      <c r="C18" s="10">
        <v>330000</v>
      </c>
      <c r="D18" s="7" t="s">
        <v>7</v>
      </c>
      <c r="E18" s="10">
        <v>350000</v>
      </c>
      <c r="F18" s="11">
        <v>2780</v>
      </c>
      <c r="G18" s="1"/>
      <c r="H18" s="1"/>
      <c r="I18" s="1"/>
      <c r="J18" s="1"/>
    </row>
    <row r="19" spans="1:10" s="9" customFormat="1" ht="19.5" customHeight="1" x14ac:dyDescent="0.2">
      <c r="A19" s="54"/>
      <c r="B19" s="6"/>
      <c r="C19" s="10">
        <v>350000</v>
      </c>
      <c r="D19" s="7" t="s">
        <v>7</v>
      </c>
      <c r="E19" s="10">
        <v>370000</v>
      </c>
      <c r="F19" s="11">
        <v>2950</v>
      </c>
      <c r="G19" s="6"/>
      <c r="H19" s="6"/>
      <c r="I19" s="6"/>
      <c r="J19" s="6"/>
    </row>
    <row r="20" spans="1:10" ht="19.5" customHeight="1" x14ac:dyDescent="0.2">
      <c r="A20" s="54"/>
      <c r="B20" s="1"/>
      <c r="C20" s="10">
        <v>370000</v>
      </c>
      <c r="D20" s="7" t="s">
        <v>7</v>
      </c>
      <c r="E20" s="10">
        <v>395000</v>
      </c>
      <c r="F20" s="11">
        <v>3110</v>
      </c>
      <c r="G20" s="1"/>
      <c r="H20" s="1"/>
      <c r="I20" s="1"/>
      <c r="J20" s="1"/>
    </row>
    <row r="21" spans="1:10" s="9" customFormat="1" ht="19.5" customHeight="1" x14ac:dyDescent="0.2">
      <c r="A21" s="54"/>
      <c r="B21" s="6"/>
      <c r="C21" s="10">
        <v>395000</v>
      </c>
      <c r="D21" s="7" t="s">
        <v>7</v>
      </c>
      <c r="E21" s="10">
        <v>425000</v>
      </c>
      <c r="F21" s="11">
        <v>3360</v>
      </c>
      <c r="G21" s="6"/>
      <c r="H21" s="6"/>
      <c r="I21" s="6"/>
      <c r="J21" s="6"/>
    </row>
    <row r="22" spans="1:10" ht="19.5" customHeight="1" x14ac:dyDescent="0.2">
      <c r="A22" s="54"/>
      <c r="B22" s="1"/>
      <c r="C22" s="10">
        <v>425000</v>
      </c>
      <c r="D22" s="7" t="s">
        <v>7</v>
      </c>
      <c r="E22" s="10">
        <v>455000</v>
      </c>
      <c r="F22" s="11">
        <v>3600</v>
      </c>
      <c r="G22" s="1"/>
      <c r="H22" s="1"/>
      <c r="I22" s="1"/>
      <c r="J22" s="1"/>
    </row>
    <row r="23" spans="1:10" ht="19.5" customHeight="1" x14ac:dyDescent="0.2">
      <c r="A23" s="54"/>
      <c r="B23" s="1"/>
      <c r="C23" s="10">
        <v>455000</v>
      </c>
      <c r="D23" s="7" t="s">
        <v>7</v>
      </c>
      <c r="E23" s="10">
        <v>485000</v>
      </c>
      <c r="F23" s="11">
        <v>3850</v>
      </c>
      <c r="G23" s="1"/>
      <c r="H23" s="1"/>
      <c r="I23" s="1"/>
      <c r="J23" s="1"/>
    </row>
    <row r="24" spans="1:10" ht="19.5" customHeight="1" x14ac:dyDescent="0.2">
      <c r="A24" s="54"/>
      <c r="B24" s="1"/>
      <c r="C24" s="10">
        <v>485000</v>
      </c>
      <c r="D24" s="7" t="s">
        <v>7</v>
      </c>
      <c r="E24" s="10">
        <v>515000</v>
      </c>
      <c r="F24" s="11">
        <v>4090</v>
      </c>
      <c r="G24" s="1"/>
      <c r="H24" s="1"/>
      <c r="I24" s="1"/>
      <c r="J24" s="1"/>
    </row>
    <row r="25" spans="1:10" ht="19.5" customHeight="1" x14ac:dyDescent="0.2">
      <c r="A25" s="54"/>
      <c r="B25" s="1"/>
      <c r="C25" s="10">
        <v>515000</v>
      </c>
      <c r="D25" s="7" t="s">
        <v>7</v>
      </c>
      <c r="E25" s="10">
        <v>545000</v>
      </c>
      <c r="F25" s="11">
        <v>4340</v>
      </c>
      <c r="G25" s="1"/>
      <c r="H25" s="1"/>
      <c r="I25" s="1"/>
      <c r="J25" s="1"/>
    </row>
    <row r="26" spans="1:10" ht="19.5" customHeight="1" x14ac:dyDescent="0.2">
      <c r="A26" s="54"/>
      <c r="B26" s="1"/>
      <c r="C26" s="10">
        <v>545000</v>
      </c>
      <c r="D26" s="7" t="s">
        <v>7</v>
      </c>
      <c r="E26" s="13">
        <v>575000</v>
      </c>
      <c r="F26" s="11">
        <v>4580</v>
      </c>
      <c r="G26" s="1"/>
      <c r="H26" s="1"/>
      <c r="I26" s="1"/>
      <c r="J26" s="1"/>
    </row>
    <row r="27" spans="1:10" s="9" customFormat="1" ht="19.5" customHeight="1" x14ac:dyDescent="0.2">
      <c r="A27" s="54"/>
      <c r="B27" s="6"/>
      <c r="C27" s="13">
        <v>575000</v>
      </c>
      <c r="D27" s="7" t="s">
        <v>7</v>
      </c>
      <c r="E27" s="13">
        <v>605000</v>
      </c>
      <c r="F27" s="14">
        <v>4830</v>
      </c>
      <c r="G27" s="6"/>
      <c r="H27" s="6"/>
      <c r="I27" s="6"/>
      <c r="J27" s="6"/>
    </row>
    <row r="28" spans="1:10" ht="19.5" customHeight="1" x14ac:dyDescent="0.2">
      <c r="A28" s="54"/>
      <c r="B28" s="1"/>
      <c r="C28" s="13">
        <v>605000</v>
      </c>
      <c r="D28" s="7" t="s">
        <v>7</v>
      </c>
      <c r="E28" s="15"/>
      <c r="F28" s="14">
        <v>5080</v>
      </c>
      <c r="G28" s="1"/>
      <c r="H28" s="1"/>
      <c r="I28" s="1"/>
      <c r="J28" s="1"/>
    </row>
    <row r="29" spans="1:10" ht="19.5" customHeight="1" x14ac:dyDescent="0.2">
      <c r="A29" s="49"/>
      <c r="B29" s="1"/>
      <c r="G29" s="1"/>
      <c r="H29" s="1"/>
      <c r="I29" s="1"/>
      <c r="J29" s="1"/>
    </row>
    <row r="30" spans="1:10" ht="19.5" customHeight="1" x14ac:dyDescent="0.2">
      <c r="A30" s="52"/>
      <c r="B30" s="1"/>
      <c r="G30" s="1"/>
      <c r="H30" s="1"/>
      <c r="I30" s="1"/>
      <c r="J30" s="1"/>
    </row>
    <row r="31" spans="1:10" ht="19.5" customHeight="1" x14ac:dyDescent="0.2">
      <c r="A31" s="52"/>
      <c r="B31" s="1"/>
      <c r="G31" s="1"/>
      <c r="H31" s="1"/>
      <c r="I31" s="1"/>
      <c r="J31" s="1"/>
    </row>
    <row r="32" spans="1:10" ht="19.5" customHeight="1" x14ac:dyDescent="0.2">
      <c r="A32" s="12"/>
      <c r="B32" s="1"/>
    </row>
    <row r="33" spans="1:2" ht="19.5" customHeight="1" x14ac:dyDescent="0.2">
      <c r="A33" s="12"/>
      <c r="B33" s="1"/>
    </row>
    <row r="34" spans="1:2" ht="19.5" customHeight="1" x14ac:dyDescent="0.2"/>
    <row r="35" spans="1:2" ht="19.5" customHeight="1" x14ac:dyDescent="0.2"/>
    <row r="36" spans="1:2" ht="19.5" customHeight="1" x14ac:dyDescent="0.2"/>
    <row r="37" spans="1:2" ht="19.5" customHeight="1" x14ac:dyDescent="0.2"/>
    <row r="38" spans="1:2" ht="19.5" customHeight="1" x14ac:dyDescent="0.2"/>
    <row r="39" spans="1:2" ht="19.5" customHeight="1" x14ac:dyDescent="0.2"/>
    <row r="40" spans="1:2" ht="19.5" customHeight="1" x14ac:dyDescent="0.2"/>
    <row r="41" spans="1:2" ht="9.75" customHeight="1" x14ac:dyDescent="0.2"/>
    <row r="42" spans="1:2" ht="19.5" customHeight="1" x14ac:dyDescent="0.2"/>
    <row r="43" spans="1:2" ht="9.75" customHeight="1" x14ac:dyDescent="0.2"/>
    <row r="44" spans="1:2" ht="21.75" customHeight="1" x14ac:dyDescent="0.2"/>
  </sheetData>
  <sheetProtection formatCells="0" selectLockedCells="1"/>
  <mergeCells count="1">
    <mergeCell ref="C3:E3"/>
  </mergeCells>
  <phoneticPr fontId="3"/>
  <printOptions horizontalCentered="1"/>
  <pageMargins left="0.23622047244094491" right="0.27559055118110237" top="0.51181102362204722" bottom="0.27559055118110237" header="0.35433070866141736" footer="0.1574803149606299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g 4 W L W n O s 7 i W p A A A A + g A A A B I A H A B D b 2 5 m a W c v U G F j a 2 F n Z S 5 4 b W w g o h g A K K A U A A A A A A A A A A A A A A A A A A A A A A A A A A A A h Y 9 L D o I w G I S v Q r q n L 4 M P 8 l M W 7 o w k J C b G b Q M V q l A M L c L d X H g k r y C J o u 5 c z s y 3 + O Z x u 0 M 8 1 J V 3 V a 3 V j Y k Q w x R 5 y m R N r k 0 R o c 4 d / S W K B a Q y O 8 t C e S N s b D j Y P E K l c 5 e Q k L 7 v c T / D T V s Q T i k j h 2 S 7 y 0 p V S / S B 9 X / Y 1 8 Y 6 a T K F B O x f M o L j O c M B W 3 E c c M 4 X Q K Y B E m 2 + E B + d M Q X y U 8 K 6 q 1 z X K n G S / i Y F M k U g 7 x / i C V B L A w Q U A A I A C A C D h Y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4 W L W i i K R 7 g O A A A A E Q A A A B M A H A B G b 3 J t d W x h c y 9 T Z W N 0 a W 9 u M S 5 t I K I Y A C i g F A A A A A A A A A A A A A A A A A A A A A A A A A A A A C t O T S 7 J z M 9 T C I b Q h t Y A U E s B A i 0 A F A A C A A g A g 4 W L W n O s 7 i W p A A A A + g A A A B I A A A A A A A A A A A A A A A A A A A A A A E N v b m Z p Z y 9 Q Y W N r Y W d l L n h t b F B L A Q I t A B Q A A g A I A I O F i 1 o P y u m r p A A A A O k A A A A T A A A A A A A A A A A A A A A A A P U A A A B b Q 2 9 u d G V u d F 9 U e X B l c 1 0 u e G 1 s U E s B A i 0 A F A A C A A g A g 4 W L W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M b e z D l S n 1 L o r 6 F Q a t B T 2 g A A A A A A g A A A A A A A 2 Y A A M A A A A A Q A A A A Q e S A F q V S q Q b A 7 K R 0 y K g b 2 g A A A A A E g A A A o A A A A B A A A A B v l e O D O M K M O i c u L d 9 s q 6 q 6 U A A A A E J j K 0 o 5 l P 2 l R g K M N r U P 5 w o Z 8 I l e Q G F H / q E s / U M + o 0 W q f X y 7 f P X d Y W e D E R 4 l F e y B 1 y b 7 a w m M U o J e 4 8 P u l 9 j Z e R J x 0 / M m I g w k + X d B z e R C 6 t q t F A A A A L f D / L C e C a 4 k x Q v 5 2 W Y D / i Q 7 L F a a < / D a t a M a s h u p > 
</file>

<file path=customXml/itemProps1.xml><?xml version="1.0" encoding="utf-8"?>
<ds:datastoreItem xmlns:ds="http://schemas.openxmlformats.org/officeDocument/2006/customXml" ds:itemID="{E200FED7-FEB1-42C9-9328-A3F6BA7691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人件費総括表(別紙4-1）</vt:lpstr>
      <vt:lpstr>【記入例】人件費総括表(別紙4-1）</vt:lpstr>
      <vt:lpstr>時間単価</vt:lpstr>
      <vt:lpstr>時間単価!Print_Area</vt:lpstr>
      <vt:lpstr>時間単価!Print_Titles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2012-08-04T05:34:37Z</dcterms:created>
  <dcterms:modified xsi:type="dcterms:W3CDTF">2025-05-14T10:03:27Z</dcterms:modified>
</cp:coreProperties>
</file>